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30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<sst xmlns="http://schemas.openxmlformats.org/spreadsheetml/2006/main" count="143" uniqueCount="104">
  <si>
    <t>Kalkulace cen pro vodné, stočné  - od 1.7.2016</t>
  </si>
  <si>
    <t xml:space="preserve">Obec Dvory </t>
  </si>
  <si>
    <t>Dvory 3, 288 02 Nymburk</t>
  </si>
  <si>
    <t>IČO: 00239071</t>
  </si>
  <si>
    <t xml:space="preserve">DIČ: </t>
  </si>
  <si>
    <t>cena platná od 1.7.2016</t>
  </si>
  <si>
    <t>Náklady pro výpočet ceny pro stočné</t>
  </si>
  <si>
    <t>Nákladové položky</t>
  </si>
  <si>
    <t>Měrná</t>
  </si>
  <si>
    <t>VODNÉ</t>
  </si>
  <si>
    <t>STOČNÉ</t>
  </si>
  <si>
    <t>Řádek</t>
  </si>
  <si>
    <t>jedn.</t>
  </si>
  <si>
    <t>náklady bez dph</t>
  </si>
  <si>
    <t>dph 15%, 21%</t>
  </si>
  <si>
    <t>náklady + dph</t>
  </si>
  <si>
    <t>kalkulace 2016</t>
  </si>
  <si>
    <t>1</t>
  </si>
  <si>
    <t>2</t>
  </si>
  <si>
    <t>3</t>
  </si>
  <si>
    <t>4</t>
  </si>
  <si>
    <t>1.</t>
  </si>
  <si>
    <t>Materiál</t>
  </si>
  <si>
    <t>Kč</t>
  </si>
  <si>
    <t>1.1</t>
  </si>
  <si>
    <t>surová voda podzemní a povrchová</t>
  </si>
  <si>
    <t>1.2</t>
  </si>
  <si>
    <t>pitná voda převzatá , odpadní voda předaná</t>
  </si>
  <si>
    <t>1.3</t>
  </si>
  <si>
    <t>- chemikálie</t>
  </si>
  <si>
    <t>1.4</t>
  </si>
  <si>
    <t>- ostatní materiál</t>
  </si>
  <si>
    <t>2.</t>
  </si>
  <si>
    <t>Energie</t>
  </si>
  <si>
    <t>2.1</t>
  </si>
  <si>
    <t>- elektrická energie</t>
  </si>
  <si>
    <t>2.2</t>
  </si>
  <si>
    <t>- ostatní energie (plyn, pevná a kapalná)</t>
  </si>
  <si>
    <t>3.</t>
  </si>
  <si>
    <t>Mzdy</t>
  </si>
  <si>
    <t>3.1</t>
  </si>
  <si>
    <t>- přímé mzdy</t>
  </si>
  <si>
    <t>3.2</t>
  </si>
  <si>
    <t>- ostatní osobní náklady</t>
  </si>
  <si>
    <t>4.</t>
  </si>
  <si>
    <t>Ostatní přímé náklady</t>
  </si>
  <si>
    <t>4.1</t>
  </si>
  <si>
    <t>- odpisy a prostředky obnovy infr. majetku</t>
  </si>
  <si>
    <t>4.2</t>
  </si>
  <si>
    <t>- opravy infrastrukturního majetku</t>
  </si>
  <si>
    <t>4.3</t>
  </si>
  <si>
    <t>- nájem infrastrukturního majetku</t>
  </si>
  <si>
    <t>4.4</t>
  </si>
  <si>
    <t>prostředky obnovy infrastrukturního majetku</t>
  </si>
  <si>
    <t>5.</t>
  </si>
  <si>
    <t>Provozní náklady</t>
  </si>
  <si>
    <t>5.1.</t>
  </si>
  <si>
    <t>poplatky za vypouštění odpadních vod</t>
  </si>
  <si>
    <t>5.2.</t>
  </si>
  <si>
    <t>ostatní provozní náklady externí</t>
  </si>
  <si>
    <t>5.3.</t>
  </si>
  <si>
    <t>ostatní provozní náklady ve vlastní režii</t>
  </si>
  <si>
    <t>6.</t>
  </si>
  <si>
    <t>Finanční náklady</t>
  </si>
  <si>
    <t>7.</t>
  </si>
  <si>
    <t>finanční výnosy</t>
  </si>
  <si>
    <t>8.</t>
  </si>
  <si>
    <t>Výrobní režie</t>
  </si>
  <si>
    <t>9.</t>
  </si>
  <si>
    <t>Správní režie</t>
  </si>
  <si>
    <t>10.</t>
  </si>
  <si>
    <t>Úplné vlastní náklady</t>
  </si>
  <si>
    <t>A</t>
  </si>
  <si>
    <t>Hodnota souvisejícího infrastrukturního majetku</t>
  </si>
  <si>
    <t>B</t>
  </si>
  <si>
    <t>Pořizovací cena provozního majetku</t>
  </si>
  <si>
    <t>C</t>
  </si>
  <si>
    <t>Počet pracovníků</t>
  </si>
  <si>
    <t>osob</t>
  </si>
  <si>
    <t>D</t>
  </si>
  <si>
    <t>Voda pitná fakturovaná</t>
  </si>
  <si>
    <t>m3</t>
  </si>
  <si>
    <t>E</t>
  </si>
  <si>
    <t>- z toho domácnosti</t>
  </si>
  <si>
    <t>F</t>
  </si>
  <si>
    <t>Voda odpadní odv. fakturovaná</t>
  </si>
  <si>
    <t>G</t>
  </si>
  <si>
    <t>H</t>
  </si>
  <si>
    <t>Voda srážková fakturovaná</t>
  </si>
  <si>
    <t>I</t>
  </si>
  <si>
    <t xml:space="preserve">Voda odpadní čištěná </t>
  </si>
  <si>
    <t>m2</t>
  </si>
  <si>
    <t>J</t>
  </si>
  <si>
    <t>Pitná nebo odpadní voda převzatá</t>
  </si>
  <si>
    <t>K</t>
  </si>
  <si>
    <t>Pitná nebo odpadní voda předaná</t>
  </si>
  <si>
    <t>11.</t>
  </si>
  <si>
    <t>JEDNOTKOVÉ NÁKLADY</t>
  </si>
  <si>
    <t>Kč/m3</t>
  </si>
  <si>
    <r>
      <t>35 m</t>
    </r>
    <r>
      <rPr>
        <b/>
        <vertAlign val="superscript"/>
        <sz val="9"/>
        <rFont val="Calibri"/>
        <family val="2"/>
      </rPr>
      <t>3/</t>
    </r>
    <r>
      <rPr>
        <b/>
        <sz val="9"/>
        <rFont val="Calibri"/>
        <family val="2"/>
      </rPr>
      <t>1 osoba v domácnosti</t>
    </r>
  </si>
  <si>
    <t>1632,00</t>
  </si>
  <si>
    <t>Kč/rok</t>
  </si>
  <si>
    <t>Kč/Q</t>
  </si>
  <si>
    <t>Kč/měs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</si>
</sst>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60"/>
      <name val="Calibri"/>
      <family val="2"/>
    </font>
    <font>
      <b/>
      <vertAlign val="superscript"/>
      <sz val="9"/>
      <name val="Calibri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49" fontId="1" fillId="4" borderId="11" xfId="0" applyNumberFormat="1" applyFont="1" applyFill="1" applyBorder="1" applyAlignment="1">
      <alignment/>
    </xf>
    <xf numFmtId="0" fontId="1" fillId="4" borderId="21" xfId="0" applyFont="1" applyFill="1" applyBorder="1" applyAlignment="1">
      <alignment/>
    </xf>
    <xf numFmtId="0" fontId="1" fillId="4" borderId="21" xfId="0" applyFont="1" applyFill="1" applyBorder="1" applyAlignment="1">
      <alignment horizontal="center"/>
    </xf>
    <xf numFmtId="4" fontId="1" fillId="4" borderId="22" xfId="0" applyNumberFormat="1" applyFont="1" applyFill="1" applyBorder="1" applyAlignment="1">
      <alignment/>
    </xf>
    <xf numFmtId="2" fontId="1" fillId="4" borderId="22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1" fillId="0" borderId="21" xfId="0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/>
    </xf>
    <xf numFmtId="2" fontId="2" fillId="0" borderId="22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4" fontId="2" fillId="0" borderId="22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2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49" fontId="1" fillId="4" borderId="26" xfId="0" applyNumberFormat="1" applyFont="1" applyFill="1" applyBorder="1" applyAlignment="1">
      <alignment/>
    </xf>
    <xf numFmtId="0" fontId="1" fillId="4" borderId="27" xfId="0" applyFont="1" applyFill="1" applyBorder="1" applyAlignment="1">
      <alignment/>
    </xf>
    <xf numFmtId="0" fontId="1" fillId="4" borderId="27" xfId="0" applyFont="1" applyFill="1" applyBorder="1" applyAlignment="1">
      <alignment horizontal="center"/>
    </xf>
    <xf numFmtId="4" fontId="1" fillId="4" borderId="28" xfId="0" applyNumberFormat="1" applyFont="1" applyFill="1" applyBorder="1" applyAlignment="1">
      <alignment/>
    </xf>
    <xf numFmtId="2" fontId="1" fillId="4" borderId="28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5" xfId="0" applyFont="1" applyFill="1" applyBorder="1" applyAlignment="1">
      <alignment horizontal="right"/>
    </xf>
    <xf numFmtId="0" fontId="1" fillId="0" borderId="29" xfId="0" applyFont="1" applyBorder="1" applyAlignment="1">
      <alignment horizontal="right"/>
    </xf>
    <xf numFmtId="49" fontId="1" fillId="0" borderId="30" xfId="0" applyNumberFormat="1" applyFont="1" applyFill="1" applyBorder="1" applyAlignment="1">
      <alignment horizontal="right"/>
    </xf>
    <xf numFmtId="49" fontId="1" fillId="0" borderId="22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left"/>
    </xf>
    <xf numFmtId="4" fontId="1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86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7.28125" style="2" customWidth="1"/>
    <col min="2" max="2" width="34.7109375" style="2" customWidth="1"/>
    <col min="3" max="3" width="9.7109375" style="2" customWidth="1"/>
    <col min="4" max="5" width="12.7109375" style="2" customWidth="1"/>
    <col min="6" max="6" width="12.7109375" style="3" customWidth="1"/>
    <col min="7" max="7" width="11.57421875" style="2" hidden="1" customWidth="1"/>
    <col min="8" max="10" width="12.7109375" style="2" customWidth="1"/>
    <col min="11" max="16384" width="9.140625" style="2" customWidth="1"/>
  </cols>
  <sheetData>
    <row r="2" spans="1:3" ht="12">
      <c r="A2" s="1" t="s">
        <v>0</v>
      </c>
      <c r="B2" s="1"/>
      <c r="C2" s="1"/>
    </row>
    <row r="3" spans="1:7" ht="12">
      <c r="A3" s="1"/>
      <c r="B3" s="1"/>
      <c r="C3" s="1"/>
      <c r="G3" s="4"/>
    </row>
    <row r="4" ht="12">
      <c r="A4" s="5" t="s">
        <v>1</v>
      </c>
    </row>
    <row r="5" ht="12">
      <c r="A5" s="5" t="s">
        <v>2</v>
      </c>
    </row>
    <row r="6" ht="12">
      <c r="A6" s="5" t="s">
        <v>3</v>
      </c>
    </row>
    <row r="7" ht="12">
      <c r="A7" s="5" t="s">
        <v>4</v>
      </c>
    </row>
    <row r="8" spans="1:7" ht="12">
      <c r="A8" s="4" t="s">
        <v>5</v>
      </c>
      <c r="D8" s="6"/>
      <c r="E8" s="6"/>
      <c r="F8" s="6"/>
      <c r="G8" s="7"/>
    </row>
    <row r="9" spans="4:7" ht="12.75" thickBot="1">
      <c r="D9" s="6"/>
      <c r="E9" s="6"/>
      <c r="F9" s="6"/>
      <c r="G9" s="7"/>
    </row>
    <row r="10" spans="1:10" ht="12">
      <c r="A10" s="8"/>
      <c r="B10" s="9" t="s">
        <v>6</v>
      </c>
      <c r="C10" s="10"/>
      <c r="D10" s="11"/>
      <c r="E10" s="10"/>
      <c r="F10" s="12"/>
      <c r="G10" s="13"/>
      <c r="H10" s="14"/>
      <c r="I10" s="14"/>
      <c r="J10" s="15"/>
    </row>
    <row r="11" spans="1:10" ht="12">
      <c r="A11" s="16"/>
      <c r="B11" s="17" t="s">
        <v>7</v>
      </c>
      <c r="C11" s="18" t="s">
        <v>8</v>
      </c>
      <c r="D11" s="19" t="s">
        <v>9</v>
      </c>
      <c r="E11" s="20"/>
      <c r="F11" s="21"/>
      <c r="G11" s="22" t="s">
        <v>10</v>
      </c>
      <c r="H11" s="19" t="s">
        <v>10</v>
      </c>
      <c r="I11" s="20"/>
      <c r="J11" s="21"/>
    </row>
    <row r="12" spans="1:10" ht="14.25" customHeight="1" thickBot="1">
      <c r="A12" s="23" t="s">
        <v>11</v>
      </c>
      <c r="B12" s="24"/>
      <c r="C12" s="25" t="s">
        <v>12</v>
      </c>
      <c r="D12" s="26" t="s">
        <v>13</v>
      </c>
      <c r="E12" s="26" t="s">
        <v>14</v>
      </c>
      <c r="F12" s="27" t="s">
        <v>15</v>
      </c>
      <c r="G12" s="26" t="s">
        <v>16</v>
      </c>
      <c r="H12" s="26" t="s">
        <v>13</v>
      </c>
      <c r="I12" s="26" t="s">
        <v>14</v>
      </c>
      <c r="J12" s="27" t="s">
        <v>15</v>
      </c>
    </row>
    <row r="13" spans="1:10" ht="12">
      <c r="A13" s="28" t="s">
        <v>17</v>
      </c>
      <c r="B13" s="29" t="s">
        <v>18</v>
      </c>
      <c r="C13" s="29" t="s">
        <v>19</v>
      </c>
      <c r="D13" s="30" t="s">
        <v>20</v>
      </c>
      <c r="E13" s="30"/>
      <c r="F13" s="31"/>
      <c r="G13" s="30" t="s">
        <v>20</v>
      </c>
      <c r="H13" s="30" t="s">
        <v>20</v>
      </c>
      <c r="I13" s="30"/>
      <c r="J13" s="31"/>
    </row>
    <row r="14" spans="1:10" ht="12">
      <c r="A14" s="32" t="s">
        <v>21</v>
      </c>
      <c r="B14" s="33" t="s">
        <v>22</v>
      </c>
      <c r="C14" s="34" t="s">
        <v>23</v>
      </c>
      <c r="D14" s="35">
        <f aca="true" t="shared" si="0" ref="D14:J14">D15+D16+D17+D18</f>
        <v>167380</v>
      </c>
      <c r="E14" s="35">
        <f t="shared" si="0"/>
        <v>25106.99999999997</v>
      </c>
      <c r="F14" s="36">
        <f t="shared" si="0"/>
        <v>192486.99999999997</v>
      </c>
      <c r="G14" s="35">
        <f t="shared" si="0"/>
        <v>365000</v>
      </c>
      <c r="H14" s="35">
        <f t="shared" si="0"/>
        <v>308532.2314049587</v>
      </c>
      <c r="I14" s="35">
        <f t="shared" si="0"/>
        <v>46527.76859504132</v>
      </c>
      <c r="J14" s="36">
        <f t="shared" si="0"/>
        <v>355060</v>
      </c>
    </row>
    <row r="15" spans="1:10" ht="12">
      <c r="A15" s="37" t="s">
        <v>24</v>
      </c>
      <c r="B15" s="38" t="s">
        <v>25</v>
      </c>
      <c r="C15" s="39" t="s">
        <v>23</v>
      </c>
      <c r="D15" s="40"/>
      <c r="E15" s="40"/>
      <c r="F15" s="41"/>
      <c r="G15" s="40"/>
      <c r="H15" s="40"/>
      <c r="I15" s="40"/>
      <c r="J15" s="41"/>
    </row>
    <row r="16" spans="1:10" ht="12">
      <c r="A16" s="37" t="s">
        <v>26</v>
      </c>
      <c r="B16" s="38" t="s">
        <v>27</v>
      </c>
      <c r="C16" s="39" t="s">
        <v>23</v>
      </c>
      <c r="D16" s="40">
        <v>167380</v>
      </c>
      <c r="E16" s="40">
        <f>F16-D16</f>
        <v>25106.99999999997</v>
      </c>
      <c r="F16" s="41">
        <f>D16*1.15</f>
        <v>192486.99999999997</v>
      </c>
      <c r="G16" s="40">
        <v>360000</v>
      </c>
      <c r="H16" s="40">
        <v>304400</v>
      </c>
      <c r="I16" s="40">
        <f>J16-H16</f>
        <v>45660</v>
      </c>
      <c r="J16" s="41">
        <f>H16*1.15</f>
        <v>350060</v>
      </c>
    </row>
    <row r="17" spans="1:10" ht="12">
      <c r="A17" s="37" t="s">
        <v>28</v>
      </c>
      <c r="B17" s="42" t="s">
        <v>29</v>
      </c>
      <c r="C17" s="43" t="s">
        <v>23</v>
      </c>
      <c r="D17" s="44"/>
      <c r="E17" s="44"/>
      <c r="F17" s="45"/>
      <c r="G17" s="44"/>
      <c r="H17" s="44"/>
      <c r="I17" s="44"/>
      <c r="J17" s="45"/>
    </row>
    <row r="18" spans="1:10" ht="12">
      <c r="A18" s="37" t="s">
        <v>30</v>
      </c>
      <c r="B18" s="42" t="s">
        <v>31</v>
      </c>
      <c r="C18" s="43" t="s">
        <v>23</v>
      </c>
      <c r="D18" s="44"/>
      <c r="E18" s="44"/>
      <c r="F18" s="45"/>
      <c r="G18" s="44">
        <v>5000</v>
      </c>
      <c r="H18" s="44">
        <f>G18/1.21</f>
        <v>4132.231404958678</v>
      </c>
      <c r="I18" s="44">
        <f>J18-H18</f>
        <v>867.7685950413224</v>
      </c>
      <c r="J18" s="45">
        <f>H18*1.21</f>
        <v>5000</v>
      </c>
    </row>
    <row r="19" spans="1:10" ht="12">
      <c r="A19" s="32" t="s">
        <v>32</v>
      </c>
      <c r="B19" s="33" t="s">
        <v>33</v>
      </c>
      <c r="C19" s="34" t="s">
        <v>23</v>
      </c>
      <c r="D19" s="35">
        <f aca="true" t="shared" si="1" ref="D19:J19">SUM(D20:D21)</f>
        <v>0</v>
      </c>
      <c r="E19" s="35">
        <f t="shared" si="1"/>
        <v>0</v>
      </c>
      <c r="F19" s="36">
        <f t="shared" si="1"/>
        <v>0</v>
      </c>
      <c r="G19" s="35">
        <f t="shared" si="1"/>
        <v>0</v>
      </c>
      <c r="H19" s="35">
        <f t="shared" si="1"/>
        <v>0</v>
      </c>
      <c r="I19" s="35">
        <f t="shared" si="1"/>
        <v>0</v>
      </c>
      <c r="J19" s="36">
        <f t="shared" si="1"/>
        <v>0</v>
      </c>
    </row>
    <row r="20" spans="1:10" ht="12">
      <c r="A20" s="37" t="s">
        <v>34</v>
      </c>
      <c r="B20" s="42" t="s">
        <v>35</v>
      </c>
      <c r="C20" s="43" t="s">
        <v>23</v>
      </c>
      <c r="D20" s="44"/>
      <c r="E20" s="44"/>
      <c r="F20" s="45"/>
      <c r="G20" s="44"/>
      <c r="H20" s="44"/>
      <c r="I20" s="44"/>
      <c r="J20" s="45"/>
    </row>
    <row r="21" spans="1:10" ht="12">
      <c r="A21" s="37" t="s">
        <v>36</v>
      </c>
      <c r="B21" s="42" t="s">
        <v>37</v>
      </c>
      <c r="C21" s="43" t="s">
        <v>23</v>
      </c>
      <c r="D21" s="44"/>
      <c r="E21" s="44"/>
      <c r="F21" s="45"/>
      <c r="G21" s="44"/>
      <c r="H21" s="44"/>
      <c r="I21" s="44"/>
      <c r="J21" s="45"/>
    </row>
    <row r="22" spans="1:10" ht="12">
      <c r="A22" s="32" t="s">
        <v>38</v>
      </c>
      <c r="B22" s="33" t="s">
        <v>39</v>
      </c>
      <c r="C22" s="34" t="s">
        <v>23</v>
      </c>
      <c r="D22" s="35">
        <f aca="true" t="shared" si="2" ref="D22:J22">D23+D24</f>
        <v>6000</v>
      </c>
      <c r="E22" s="35">
        <f t="shared" si="2"/>
        <v>0</v>
      </c>
      <c r="F22" s="36">
        <f t="shared" si="2"/>
        <v>6000</v>
      </c>
      <c r="G22" s="35">
        <f t="shared" si="2"/>
        <v>104000</v>
      </c>
      <c r="H22" s="35">
        <f t="shared" si="2"/>
        <v>60000</v>
      </c>
      <c r="I22" s="35">
        <f t="shared" si="2"/>
        <v>0</v>
      </c>
      <c r="J22" s="36">
        <f t="shared" si="2"/>
        <v>60000</v>
      </c>
    </row>
    <row r="23" spans="1:10" ht="12">
      <c r="A23" s="37" t="s">
        <v>40</v>
      </c>
      <c r="B23" s="42" t="s">
        <v>41</v>
      </c>
      <c r="C23" s="43" t="s">
        <v>23</v>
      </c>
      <c r="D23" s="44">
        <v>6000</v>
      </c>
      <c r="E23" s="44">
        <v>0</v>
      </c>
      <c r="F23" s="45">
        <v>6000</v>
      </c>
      <c r="G23" s="44">
        <v>104000</v>
      </c>
      <c r="H23" s="44">
        <v>60000</v>
      </c>
      <c r="I23" s="44">
        <v>0</v>
      </c>
      <c r="J23" s="45">
        <f>SUM(H23:I23)</f>
        <v>60000</v>
      </c>
    </row>
    <row r="24" spans="1:10" ht="12">
      <c r="A24" s="37" t="s">
        <v>42</v>
      </c>
      <c r="B24" s="42" t="s">
        <v>43</v>
      </c>
      <c r="C24" s="43" t="s">
        <v>23</v>
      </c>
      <c r="D24" s="44"/>
      <c r="E24" s="44"/>
      <c r="F24" s="45"/>
      <c r="G24" s="44"/>
      <c r="H24" s="44"/>
      <c r="I24" s="44"/>
      <c r="J24" s="45"/>
    </row>
    <row r="25" spans="1:10" ht="12">
      <c r="A25" s="32" t="s">
        <v>44</v>
      </c>
      <c r="B25" s="33" t="s">
        <v>45</v>
      </c>
      <c r="C25" s="34" t="s">
        <v>23</v>
      </c>
      <c r="D25" s="35">
        <f>D26+D27+D28+D29</f>
        <v>61612</v>
      </c>
      <c r="E25" s="35">
        <f>E26+E27+E28+E29</f>
        <v>1388</v>
      </c>
      <c r="F25" s="36">
        <f>F26+F27+F28+F29</f>
        <v>63000</v>
      </c>
      <c r="G25" s="35">
        <f>SUM(G26:G29)</f>
        <v>238000</v>
      </c>
      <c r="H25" s="35">
        <f>H26+H27+H28+H29</f>
        <v>249586.77685950414</v>
      </c>
      <c r="I25" s="35">
        <f>I26+I27+I28+I29</f>
        <v>10413.223140495866</v>
      </c>
      <c r="J25" s="36">
        <f>J26+J27+J28+J29</f>
        <v>260000</v>
      </c>
    </row>
    <row r="26" spans="1:10" ht="12">
      <c r="A26" s="37" t="s">
        <v>46</v>
      </c>
      <c r="B26" s="42" t="s">
        <v>47</v>
      </c>
      <c r="C26" s="43" t="s">
        <v>23</v>
      </c>
      <c r="D26" s="44">
        <v>55000</v>
      </c>
      <c r="E26" s="44">
        <v>0</v>
      </c>
      <c r="F26" s="45">
        <f>SUM(D26:E26)</f>
        <v>55000</v>
      </c>
      <c r="G26" s="44">
        <v>178000</v>
      </c>
      <c r="H26" s="44">
        <v>200000</v>
      </c>
      <c r="I26" s="44">
        <v>0</v>
      </c>
      <c r="J26" s="45">
        <f>SUM(H26:I26)</f>
        <v>200000</v>
      </c>
    </row>
    <row r="27" spans="1:10" ht="12">
      <c r="A27" s="37" t="s">
        <v>48</v>
      </c>
      <c r="B27" s="42" t="s">
        <v>49</v>
      </c>
      <c r="C27" s="43" t="s">
        <v>23</v>
      </c>
      <c r="D27" s="44">
        <v>6612</v>
      </c>
      <c r="E27" s="44">
        <v>1388</v>
      </c>
      <c r="F27" s="45">
        <f>SUM(D27:E27)</f>
        <v>8000</v>
      </c>
      <c r="G27" s="44">
        <v>60000</v>
      </c>
      <c r="H27" s="44">
        <f>G27/1.21</f>
        <v>49586.776859504134</v>
      </c>
      <c r="I27" s="44">
        <f>J27-H27</f>
        <v>10413.223140495866</v>
      </c>
      <c r="J27" s="45">
        <f>H27*1.21</f>
        <v>60000</v>
      </c>
    </row>
    <row r="28" spans="1:10" ht="12">
      <c r="A28" s="37" t="s">
        <v>50</v>
      </c>
      <c r="B28" s="42" t="s">
        <v>51</v>
      </c>
      <c r="C28" s="43" t="s">
        <v>23</v>
      </c>
      <c r="D28" s="44"/>
      <c r="E28" s="44"/>
      <c r="F28" s="45"/>
      <c r="G28" s="44"/>
      <c r="H28" s="44"/>
      <c r="I28" s="44"/>
      <c r="J28" s="45"/>
    </row>
    <row r="29" spans="1:10" ht="12">
      <c r="A29" s="37" t="s">
        <v>52</v>
      </c>
      <c r="B29" s="42" t="s">
        <v>53</v>
      </c>
      <c r="C29" s="43" t="s">
        <v>23</v>
      </c>
      <c r="D29" s="44"/>
      <c r="E29" s="44"/>
      <c r="F29" s="45"/>
      <c r="G29" s="44"/>
      <c r="H29" s="44"/>
      <c r="I29" s="44"/>
      <c r="J29" s="45"/>
    </row>
    <row r="30" spans="1:10" ht="12">
      <c r="A30" s="32" t="s">
        <v>54</v>
      </c>
      <c r="B30" s="33" t="s">
        <v>55</v>
      </c>
      <c r="C30" s="34" t="s">
        <v>23</v>
      </c>
      <c r="D30" s="35">
        <f aca="true" t="shared" si="3" ref="D30:J30">SUM(D31:D33)</f>
        <v>20000</v>
      </c>
      <c r="E30" s="35">
        <f t="shared" si="3"/>
        <v>4200</v>
      </c>
      <c r="F30" s="36">
        <f t="shared" si="3"/>
        <v>24200</v>
      </c>
      <c r="G30" s="35">
        <f t="shared" si="3"/>
        <v>76400</v>
      </c>
      <c r="H30" s="35">
        <f t="shared" si="3"/>
        <v>63140.49</v>
      </c>
      <c r="I30" s="35">
        <f t="shared" si="3"/>
        <v>13259.5029</v>
      </c>
      <c r="J30" s="36">
        <f t="shared" si="3"/>
        <v>76399.9929</v>
      </c>
    </row>
    <row r="31" spans="1:10" ht="12">
      <c r="A31" s="37" t="s">
        <v>56</v>
      </c>
      <c r="B31" s="42" t="s">
        <v>57</v>
      </c>
      <c r="C31" s="43" t="s">
        <v>23</v>
      </c>
      <c r="D31" s="44"/>
      <c r="E31" s="44"/>
      <c r="F31" s="45"/>
      <c r="G31" s="44"/>
      <c r="H31" s="44"/>
      <c r="I31" s="44"/>
      <c r="J31" s="45"/>
    </row>
    <row r="32" spans="1:10" ht="12">
      <c r="A32" s="37" t="s">
        <v>58</v>
      </c>
      <c r="B32" s="42" t="s">
        <v>59</v>
      </c>
      <c r="C32" s="43" t="s">
        <v>23</v>
      </c>
      <c r="D32" s="44">
        <v>20000</v>
      </c>
      <c r="E32" s="44">
        <v>4200</v>
      </c>
      <c r="F32" s="45">
        <f>SUM(D32:E32)</f>
        <v>24200</v>
      </c>
      <c r="G32" s="44">
        <v>76400</v>
      </c>
      <c r="H32" s="44">
        <v>63140.49</v>
      </c>
      <c r="I32" s="44">
        <f>J32-H32</f>
        <v>13259.5029</v>
      </c>
      <c r="J32" s="45">
        <f>H32*1.21</f>
        <v>76399.9929</v>
      </c>
    </row>
    <row r="33" spans="1:10" ht="12">
      <c r="A33" s="37" t="s">
        <v>60</v>
      </c>
      <c r="B33" s="42" t="s">
        <v>61</v>
      </c>
      <c r="C33" s="43" t="s">
        <v>23</v>
      </c>
      <c r="D33" s="44"/>
      <c r="E33" s="44"/>
      <c r="F33" s="45"/>
      <c r="G33" s="44"/>
      <c r="H33" s="44"/>
      <c r="I33" s="44"/>
      <c r="J33" s="45"/>
    </row>
    <row r="34" spans="1:10" ht="12">
      <c r="A34" s="46" t="s">
        <v>62</v>
      </c>
      <c r="B34" s="47" t="s">
        <v>63</v>
      </c>
      <c r="C34" s="43" t="s">
        <v>23</v>
      </c>
      <c r="D34" s="48"/>
      <c r="E34" s="48"/>
      <c r="F34" s="49"/>
      <c r="G34" s="48"/>
      <c r="H34" s="48"/>
      <c r="I34" s="48"/>
      <c r="J34" s="49"/>
    </row>
    <row r="35" spans="1:10" ht="12">
      <c r="A35" s="46" t="s">
        <v>64</v>
      </c>
      <c r="B35" s="47" t="s">
        <v>65</v>
      </c>
      <c r="C35" s="43" t="s">
        <v>23</v>
      </c>
      <c r="D35" s="48"/>
      <c r="E35" s="48"/>
      <c r="F35" s="49"/>
      <c r="G35" s="48"/>
      <c r="H35" s="48"/>
      <c r="I35" s="48"/>
      <c r="J35" s="49"/>
    </row>
    <row r="36" spans="1:10" ht="12">
      <c r="A36" s="46" t="s">
        <v>66</v>
      </c>
      <c r="B36" s="47" t="s">
        <v>67</v>
      </c>
      <c r="C36" s="43" t="s">
        <v>23</v>
      </c>
      <c r="D36" s="48"/>
      <c r="E36" s="48"/>
      <c r="F36" s="49"/>
      <c r="G36" s="48"/>
      <c r="H36" s="48"/>
      <c r="I36" s="48"/>
      <c r="J36" s="49"/>
    </row>
    <row r="37" spans="1:10" ht="12">
      <c r="A37" s="46" t="s">
        <v>68</v>
      </c>
      <c r="B37" s="47" t="s">
        <v>69</v>
      </c>
      <c r="C37" s="43" t="s">
        <v>23</v>
      </c>
      <c r="D37" s="48"/>
      <c r="E37" s="48"/>
      <c r="F37" s="49"/>
      <c r="G37" s="48"/>
      <c r="H37" s="48"/>
      <c r="I37" s="48"/>
      <c r="J37" s="49"/>
    </row>
    <row r="38" spans="1:10" ht="12">
      <c r="A38" s="32" t="s">
        <v>70</v>
      </c>
      <c r="B38" s="33" t="s">
        <v>71</v>
      </c>
      <c r="C38" s="34" t="s">
        <v>23</v>
      </c>
      <c r="D38" s="35">
        <f aca="true" t="shared" si="4" ref="D38:J38">D37+D36+D35+D30+D25+D22+D19+D14</f>
        <v>254992</v>
      </c>
      <c r="E38" s="35">
        <f t="shared" si="4"/>
        <v>30694.99999999997</v>
      </c>
      <c r="F38" s="35">
        <f t="shared" si="4"/>
        <v>285687</v>
      </c>
      <c r="G38" s="35">
        <f t="shared" si="4"/>
        <v>783400</v>
      </c>
      <c r="H38" s="35">
        <f t="shared" si="4"/>
        <v>681259.4982644629</v>
      </c>
      <c r="I38" s="35">
        <f t="shared" si="4"/>
        <v>70200.49463553718</v>
      </c>
      <c r="J38" s="35">
        <f t="shared" si="4"/>
        <v>751459.9929</v>
      </c>
    </row>
    <row r="39" spans="1:10" ht="12">
      <c r="A39" s="50" t="s">
        <v>72</v>
      </c>
      <c r="B39" s="51" t="s">
        <v>73</v>
      </c>
      <c r="C39" s="52" t="s">
        <v>23</v>
      </c>
      <c r="D39" s="40"/>
      <c r="E39" s="40"/>
      <c r="F39" s="41"/>
      <c r="G39" s="40"/>
      <c r="H39" s="40"/>
      <c r="I39" s="40"/>
      <c r="J39" s="41"/>
    </row>
    <row r="40" spans="1:10" ht="12">
      <c r="A40" s="50" t="s">
        <v>74</v>
      </c>
      <c r="B40" s="51" t="s">
        <v>75</v>
      </c>
      <c r="C40" s="52" t="s">
        <v>23</v>
      </c>
      <c r="D40" s="40"/>
      <c r="E40" s="40"/>
      <c r="F40" s="41"/>
      <c r="G40" s="40"/>
      <c r="H40" s="40"/>
      <c r="I40" s="40"/>
      <c r="J40" s="41"/>
    </row>
    <row r="41" spans="1:10" ht="12">
      <c r="A41" s="50" t="s">
        <v>76</v>
      </c>
      <c r="B41" s="51" t="s">
        <v>77</v>
      </c>
      <c r="C41" s="52" t="s">
        <v>78</v>
      </c>
      <c r="D41" s="40"/>
      <c r="E41" s="40"/>
      <c r="F41" s="41"/>
      <c r="G41" s="40"/>
      <c r="H41" s="40"/>
      <c r="I41" s="40"/>
      <c r="J41" s="41"/>
    </row>
    <row r="42" spans="1:10" ht="12">
      <c r="A42" s="50" t="s">
        <v>79</v>
      </c>
      <c r="B42" s="42" t="s">
        <v>80</v>
      </c>
      <c r="C42" s="53" t="s">
        <v>81</v>
      </c>
      <c r="D42" s="40"/>
      <c r="E42" s="40"/>
      <c r="F42" s="41"/>
      <c r="G42" s="40"/>
      <c r="H42" s="40"/>
      <c r="I42" s="40"/>
      <c r="J42" s="41"/>
    </row>
    <row r="43" spans="1:10" ht="12">
      <c r="A43" s="50" t="s">
        <v>82</v>
      </c>
      <c r="B43" s="42" t="s">
        <v>83</v>
      </c>
      <c r="C43" s="53" t="s">
        <v>81</v>
      </c>
      <c r="D43" s="40"/>
      <c r="E43" s="40"/>
      <c r="F43" s="41"/>
      <c r="G43" s="40"/>
      <c r="H43" s="40"/>
      <c r="I43" s="40"/>
      <c r="J43" s="41"/>
    </row>
    <row r="44" spans="1:10" ht="12">
      <c r="A44" s="37" t="s">
        <v>84</v>
      </c>
      <c r="B44" s="42" t="s">
        <v>85</v>
      </c>
      <c r="C44" s="53" t="s">
        <v>81</v>
      </c>
      <c r="D44" s="44">
        <v>6800</v>
      </c>
      <c r="E44" s="44"/>
      <c r="F44" s="45"/>
      <c r="G44" s="44">
        <v>16800</v>
      </c>
      <c r="H44" s="44">
        <v>16800</v>
      </c>
      <c r="I44" s="44"/>
      <c r="J44" s="45"/>
    </row>
    <row r="45" spans="1:10" ht="12">
      <c r="A45" s="37" t="s">
        <v>86</v>
      </c>
      <c r="B45" s="42" t="s">
        <v>83</v>
      </c>
      <c r="C45" s="53" t="s">
        <v>81</v>
      </c>
      <c r="D45" s="44"/>
      <c r="E45" s="44"/>
      <c r="F45" s="45"/>
      <c r="G45" s="44"/>
      <c r="H45" s="44"/>
      <c r="I45" s="44"/>
      <c r="J45" s="45"/>
    </row>
    <row r="46" spans="1:10" ht="12">
      <c r="A46" s="37" t="s">
        <v>87</v>
      </c>
      <c r="B46" s="42" t="s">
        <v>88</v>
      </c>
      <c r="C46" s="53" t="s">
        <v>81</v>
      </c>
      <c r="D46" s="44"/>
      <c r="E46" s="44"/>
      <c r="F46" s="45"/>
      <c r="G46" s="44"/>
      <c r="H46" s="44"/>
      <c r="I46" s="44"/>
      <c r="J46" s="45"/>
    </row>
    <row r="47" spans="1:10" ht="12">
      <c r="A47" s="37" t="s">
        <v>89</v>
      </c>
      <c r="B47" s="42" t="s">
        <v>90</v>
      </c>
      <c r="C47" s="53" t="s">
        <v>91</v>
      </c>
      <c r="D47" s="44"/>
      <c r="E47" s="44"/>
      <c r="F47" s="45"/>
      <c r="G47" s="44"/>
      <c r="H47" s="44"/>
      <c r="I47" s="44"/>
      <c r="J47" s="45"/>
    </row>
    <row r="48" spans="1:10" ht="12">
      <c r="A48" s="37" t="s">
        <v>92</v>
      </c>
      <c r="B48" s="42" t="s">
        <v>93</v>
      </c>
      <c r="C48" s="53" t="s">
        <v>81</v>
      </c>
      <c r="D48" s="44"/>
      <c r="E48" s="44"/>
      <c r="F48" s="45"/>
      <c r="G48" s="44"/>
      <c r="H48" s="44"/>
      <c r="I48" s="44"/>
      <c r="J48" s="45"/>
    </row>
    <row r="49" spans="1:10" ht="12.75" thickBot="1">
      <c r="A49" s="54" t="s">
        <v>94</v>
      </c>
      <c r="B49" s="55" t="s">
        <v>95</v>
      </c>
      <c r="C49" s="56" t="s">
        <v>81</v>
      </c>
      <c r="D49" s="57"/>
      <c r="E49" s="57"/>
      <c r="F49" s="58"/>
      <c r="G49" s="57"/>
      <c r="H49" s="57"/>
      <c r="I49" s="57"/>
      <c r="J49" s="58"/>
    </row>
    <row r="50" spans="1:10" ht="12.75" thickBot="1">
      <c r="A50" s="59" t="s">
        <v>96</v>
      </c>
      <c r="B50" s="60" t="s">
        <v>97</v>
      </c>
      <c r="C50" s="61" t="s">
        <v>98</v>
      </c>
      <c r="D50" s="62">
        <f>D38/(D44+D46)</f>
        <v>37.498823529411766</v>
      </c>
      <c r="E50" s="62"/>
      <c r="F50" s="63">
        <f>D50*1.15</f>
        <v>43.12364705882353</v>
      </c>
      <c r="G50" s="62">
        <f>G38/(G44+G46)</f>
        <v>46.63095238095238</v>
      </c>
      <c r="H50" s="62">
        <f>H38/(H44+H46)</f>
        <v>40.551160610979935</v>
      </c>
      <c r="I50" s="62"/>
      <c r="J50" s="63">
        <f>H50*1.15</f>
        <v>46.63383470262692</v>
      </c>
    </row>
    <row r="51" spans="1:12" s="70" customFormat="1" ht="12.75" thickBot="1">
      <c r="A51" s="64"/>
      <c r="B51" s="65"/>
      <c r="C51" s="66"/>
      <c r="D51" s="67"/>
      <c r="E51" s="67"/>
      <c r="F51" s="68"/>
      <c r="G51" s="67"/>
      <c r="H51" s="69"/>
      <c r="I51" s="69"/>
      <c r="J51" s="69"/>
      <c r="K51" s="69"/>
      <c r="L51" s="69"/>
    </row>
    <row r="52" spans="1:12" s="70" customFormat="1" ht="14.25">
      <c r="A52" s="64"/>
      <c r="B52" s="65"/>
      <c r="C52" s="66"/>
      <c r="D52" s="67"/>
      <c r="E52" s="67"/>
      <c r="F52" s="68"/>
      <c r="G52" s="64"/>
      <c r="H52" s="71" t="s">
        <v>99</v>
      </c>
      <c r="I52" s="72"/>
      <c r="J52" s="67"/>
      <c r="K52" s="67"/>
      <c r="L52" s="67"/>
    </row>
    <row r="53" spans="1:12" s="70" customFormat="1" ht="12">
      <c r="A53" s="64"/>
      <c r="B53" s="65"/>
      <c r="C53" s="66"/>
      <c r="D53" s="67"/>
      <c r="E53" s="67"/>
      <c r="F53" s="68"/>
      <c r="G53" s="64"/>
      <c r="H53" s="73" t="s">
        <v>100</v>
      </c>
      <c r="I53" s="74" t="s">
        <v>101</v>
      </c>
      <c r="J53" s="67"/>
      <c r="K53" s="67"/>
      <c r="L53" s="67"/>
    </row>
    <row r="54" spans="1:12" s="70" customFormat="1" ht="12">
      <c r="A54" s="64"/>
      <c r="B54" s="65"/>
      <c r="C54" s="66"/>
      <c r="D54" s="67"/>
      <c r="E54" s="67"/>
      <c r="F54" s="68"/>
      <c r="G54" s="64"/>
      <c r="H54" s="75">
        <v>408</v>
      </c>
      <c r="I54" s="76" t="s">
        <v>102</v>
      </c>
      <c r="J54" s="67"/>
      <c r="K54" s="67"/>
      <c r="L54" s="67"/>
    </row>
    <row r="55" spans="1:12" s="70" customFormat="1" ht="12.75" thickBot="1">
      <c r="A55" s="64"/>
      <c r="B55" s="65"/>
      <c r="C55" s="66"/>
      <c r="D55" s="67"/>
      <c r="E55" s="77"/>
      <c r="F55" s="68"/>
      <c r="G55" s="64"/>
      <c r="H55" s="78">
        <v>136</v>
      </c>
      <c r="I55" s="79" t="s">
        <v>103</v>
      </c>
      <c r="J55" s="67"/>
      <c r="K55" s="67"/>
      <c r="L55" s="77"/>
    </row>
    <row r="56" spans="1:12" s="70" customFormat="1" ht="12.75">
      <c r="A56" s="64"/>
      <c r="B56" s="65"/>
      <c r="C56" s="66"/>
      <c r="D56" s="67"/>
      <c r="E56" s="67"/>
      <c r="F56" s="68"/>
      <c r="G56" s="64"/>
      <c r="H56" s="80"/>
      <c r="I56" s="80"/>
      <c r="J56" s="67"/>
      <c r="K56" s="67"/>
      <c r="L56" s="67"/>
    </row>
    <row r="57" spans="1:12" s="70" customFormat="1" ht="12">
      <c r="A57" s="64"/>
      <c r="B57" s="65"/>
      <c r="C57" s="66"/>
      <c r="D57" s="67"/>
      <c r="E57" s="67"/>
      <c r="F57" s="68"/>
      <c r="G57" s="64"/>
      <c r="H57" s="65"/>
      <c r="I57" s="66"/>
      <c r="J57" s="67"/>
      <c r="K57" s="67"/>
      <c r="L57" s="67"/>
    </row>
    <row r="58" spans="1:12" s="70" customFormat="1" ht="12">
      <c r="A58" s="64"/>
      <c r="B58" s="65"/>
      <c r="C58" s="66"/>
      <c r="D58" s="67"/>
      <c r="E58" s="67"/>
      <c r="F58" s="68"/>
      <c r="G58" s="64"/>
      <c r="H58" s="65"/>
      <c r="I58" s="66"/>
      <c r="J58" s="67"/>
      <c r="K58" s="67"/>
      <c r="L58" s="67"/>
    </row>
    <row r="59" spans="1:12" s="70" customFormat="1" ht="12">
      <c r="A59" s="64"/>
      <c r="B59" s="65"/>
      <c r="C59" s="66"/>
      <c r="D59" s="67"/>
      <c r="E59" s="67"/>
      <c r="F59" s="68"/>
      <c r="G59" s="64"/>
      <c r="H59" s="65"/>
      <c r="I59" s="66"/>
      <c r="J59" s="67"/>
      <c r="K59" s="67"/>
      <c r="L59" s="67"/>
    </row>
    <row r="60" spans="1:12" s="70" customFormat="1" ht="12">
      <c r="A60" s="64"/>
      <c r="B60" s="65"/>
      <c r="C60" s="66"/>
      <c r="D60" s="67"/>
      <c r="E60" s="67"/>
      <c r="F60" s="68"/>
      <c r="G60" s="64"/>
      <c r="H60" s="65"/>
      <c r="I60" s="66"/>
      <c r="J60" s="67"/>
      <c r="K60" s="67"/>
      <c r="L60" s="67"/>
    </row>
    <row r="61" spans="1:12" s="70" customFormat="1" ht="12">
      <c r="A61" s="64"/>
      <c r="B61" s="65"/>
      <c r="C61" s="66"/>
      <c r="D61" s="67"/>
      <c r="E61" s="67"/>
      <c r="F61" s="68"/>
      <c r="G61" s="64"/>
      <c r="H61" s="65"/>
      <c r="I61" s="66"/>
      <c r="J61" s="67"/>
      <c r="K61" s="67"/>
      <c r="L61" s="67"/>
    </row>
    <row r="62" spans="1:12" s="70" customFormat="1" ht="12">
      <c r="A62" s="64"/>
      <c r="B62" s="65"/>
      <c r="C62" s="66"/>
      <c r="D62" s="67"/>
      <c r="E62" s="67"/>
      <c r="F62" s="68"/>
      <c r="G62" s="64"/>
      <c r="H62" s="65"/>
      <c r="I62" s="66"/>
      <c r="J62" s="67"/>
      <c r="K62" s="67"/>
      <c r="L62" s="67"/>
    </row>
    <row r="63" spans="1:12" s="70" customFormat="1" ht="12">
      <c r="A63" s="64"/>
      <c r="B63" s="65"/>
      <c r="C63" s="66"/>
      <c r="D63" s="67"/>
      <c r="E63" s="67"/>
      <c r="F63" s="68"/>
      <c r="G63" s="64"/>
      <c r="H63" s="65"/>
      <c r="I63" s="66"/>
      <c r="J63" s="67"/>
      <c r="K63" s="67"/>
      <c r="L63" s="67"/>
    </row>
    <row r="64" spans="1:12" s="70" customFormat="1" ht="12">
      <c r="A64" s="64"/>
      <c r="B64" s="65"/>
      <c r="C64" s="66"/>
      <c r="D64" s="67"/>
      <c r="E64" s="67"/>
      <c r="F64" s="68"/>
      <c r="G64" s="64"/>
      <c r="H64" s="65"/>
      <c r="I64" s="66"/>
      <c r="J64" s="67"/>
      <c r="K64" s="67"/>
      <c r="L64" s="67"/>
    </row>
    <row r="65" spans="1:12" s="70" customFormat="1" ht="12">
      <c r="A65" s="64"/>
      <c r="B65" s="65"/>
      <c r="C65" s="66"/>
      <c r="D65" s="67"/>
      <c r="E65" s="67"/>
      <c r="F65" s="68"/>
      <c r="G65" s="64"/>
      <c r="H65" s="65"/>
      <c r="I65" s="66"/>
      <c r="J65" s="67"/>
      <c r="K65" s="67"/>
      <c r="L65" s="67"/>
    </row>
    <row r="66" spans="1:12" s="70" customFormat="1" ht="12">
      <c r="A66" s="64"/>
      <c r="B66" s="65"/>
      <c r="C66" s="66"/>
      <c r="D66" s="67"/>
      <c r="E66" s="67"/>
      <c r="F66" s="68"/>
      <c r="G66" s="64"/>
      <c r="H66" s="65"/>
      <c r="I66" s="66"/>
      <c r="J66" s="67"/>
      <c r="K66" s="67"/>
      <c r="L66" s="67"/>
    </row>
    <row r="67" spans="1:12" s="70" customFormat="1" ht="12">
      <c r="A67" s="64"/>
      <c r="B67" s="65"/>
      <c r="C67" s="66"/>
      <c r="D67" s="67"/>
      <c r="E67" s="67"/>
      <c r="F67" s="68"/>
      <c r="G67" s="64"/>
      <c r="H67" s="65"/>
      <c r="I67" s="66"/>
      <c r="J67" s="67"/>
      <c r="K67" s="67"/>
      <c r="L67" s="67"/>
    </row>
    <row r="68" spans="1:12" s="70" customFormat="1" ht="12">
      <c r="A68" s="64"/>
      <c r="B68" s="65"/>
      <c r="C68" s="66"/>
      <c r="D68" s="67"/>
      <c r="E68" s="67"/>
      <c r="F68" s="68"/>
      <c r="G68" s="64"/>
      <c r="H68" s="65"/>
      <c r="I68" s="66"/>
      <c r="J68" s="67"/>
      <c r="K68" s="67"/>
      <c r="L68" s="67"/>
    </row>
    <row r="69" spans="1:12" s="70" customFormat="1" ht="12">
      <c r="A69" s="64"/>
      <c r="B69" s="65"/>
      <c r="C69" s="66"/>
      <c r="D69" s="67"/>
      <c r="E69" s="67"/>
      <c r="F69" s="68"/>
      <c r="G69" s="64"/>
      <c r="H69" s="65"/>
      <c r="I69" s="66"/>
      <c r="J69" s="67"/>
      <c r="K69" s="67"/>
      <c r="L69" s="67"/>
    </row>
    <row r="70" spans="1:12" s="70" customFormat="1" ht="12">
      <c r="A70" s="64"/>
      <c r="B70" s="65"/>
      <c r="C70" s="66"/>
      <c r="D70" s="67"/>
      <c r="E70" s="67"/>
      <c r="F70" s="68"/>
      <c r="G70" s="64"/>
      <c r="H70" s="65"/>
      <c r="I70" s="66"/>
      <c r="J70" s="67"/>
      <c r="K70" s="67"/>
      <c r="L70" s="67"/>
    </row>
    <row r="71" spans="1:12" s="70" customFormat="1" ht="12">
      <c r="A71" s="64"/>
      <c r="B71" s="65"/>
      <c r="C71" s="66"/>
      <c r="D71" s="67"/>
      <c r="E71" s="67"/>
      <c r="F71" s="68"/>
      <c r="G71" s="67"/>
      <c r="H71" s="69"/>
      <c r="I71" s="69"/>
      <c r="J71" s="69"/>
      <c r="K71" s="69"/>
      <c r="L71" s="69"/>
    </row>
    <row r="72" spans="1:7" s="70" customFormat="1" ht="12">
      <c r="A72" s="64"/>
      <c r="B72" s="65"/>
      <c r="C72" s="66"/>
      <c r="D72" s="67"/>
      <c r="E72" s="67"/>
      <c r="F72" s="68"/>
      <c r="G72" s="67"/>
    </row>
    <row r="73" spans="1:7" ht="12">
      <c r="A73" s="69"/>
      <c r="B73" s="6"/>
      <c r="C73" s="6"/>
      <c r="D73" s="69"/>
      <c r="E73" s="69"/>
      <c r="F73" s="81"/>
      <c r="G73" s="69"/>
    </row>
    <row r="74" spans="1:7" ht="12">
      <c r="A74" s="82"/>
      <c r="B74" s="69"/>
      <c r="C74" s="69"/>
      <c r="D74" s="83"/>
      <c r="E74" s="83"/>
      <c r="F74" s="81"/>
      <c r="G74" s="83"/>
    </row>
    <row r="75" spans="1:7" ht="12">
      <c r="A75" s="84"/>
      <c r="B75" s="85"/>
      <c r="C75" s="85"/>
      <c r="D75" s="86"/>
      <c r="E75" s="86"/>
      <c r="F75" s="87"/>
      <c r="G75" s="86"/>
    </row>
    <row r="76" spans="1:7" ht="12">
      <c r="A76" s="84"/>
      <c r="B76" s="85"/>
      <c r="C76" s="85"/>
      <c r="D76" s="86"/>
      <c r="E76" s="86"/>
      <c r="F76" s="87"/>
      <c r="G76" s="86"/>
    </row>
    <row r="77" spans="1:7" ht="12">
      <c r="A77" s="84"/>
      <c r="B77" s="65"/>
      <c r="C77" s="65"/>
      <c r="D77" s="67"/>
      <c r="E77" s="67"/>
      <c r="F77" s="68"/>
      <c r="G77" s="67"/>
    </row>
    <row r="78" spans="1:7" ht="12">
      <c r="A78" s="84"/>
      <c r="B78" s="65"/>
      <c r="C78" s="65"/>
      <c r="D78" s="67"/>
      <c r="E78" s="67"/>
      <c r="F78" s="68"/>
      <c r="G78" s="67"/>
    </row>
    <row r="79" spans="1:7" ht="12">
      <c r="A79" s="69"/>
      <c r="B79" s="69"/>
      <c r="C79" s="69"/>
      <c r="D79" s="69"/>
      <c r="E79" s="69"/>
      <c r="F79" s="81"/>
      <c r="G79" s="69"/>
    </row>
    <row r="80" spans="1:7" ht="12">
      <c r="A80" s="69"/>
      <c r="B80" s="69"/>
      <c r="C80" s="69"/>
      <c r="D80" s="69"/>
      <c r="E80" s="69"/>
      <c r="F80" s="81"/>
      <c r="G80" s="69"/>
    </row>
    <row r="81" spans="1:7" ht="12">
      <c r="A81" s="84"/>
      <c r="B81" s="85"/>
      <c r="C81" s="65"/>
      <c r="D81" s="67"/>
      <c r="E81" s="67"/>
      <c r="F81" s="68"/>
      <c r="G81" s="67"/>
    </row>
    <row r="82" spans="1:7" ht="12">
      <c r="A82" s="84"/>
      <c r="B82" s="85"/>
      <c r="C82" s="65"/>
      <c r="D82" s="67"/>
      <c r="E82" s="67"/>
      <c r="F82" s="68"/>
      <c r="G82" s="67"/>
    </row>
    <row r="83" spans="1:7" ht="12">
      <c r="A83" s="84"/>
      <c r="B83" s="85"/>
      <c r="C83" s="65"/>
      <c r="D83" s="67"/>
      <c r="E83" s="67"/>
      <c r="F83" s="68"/>
      <c r="G83" s="67"/>
    </row>
    <row r="84" spans="1:7" ht="12">
      <c r="A84" s="84"/>
      <c r="B84" s="65"/>
      <c r="C84" s="65"/>
      <c r="D84" s="67"/>
      <c r="E84" s="67"/>
      <c r="F84" s="68"/>
      <c r="G84" s="67"/>
    </row>
    <row r="85" spans="1:7" ht="12">
      <c r="A85" s="69"/>
      <c r="B85" s="69"/>
      <c r="C85" s="69"/>
      <c r="D85" s="69"/>
      <c r="E85" s="69"/>
      <c r="F85" s="81"/>
      <c r="G85" s="69"/>
    </row>
    <row r="86" spans="1:7" ht="12">
      <c r="A86" s="69"/>
      <c r="B86" s="69"/>
      <c r="C86" s="69"/>
      <c r="D86" s="69"/>
      <c r="E86" s="69"/>
      <c r="F86" s="81"/>
      <c r="G86" s="69"/>
    </row>
  </sheetData>
  <mergeCells count="8">
    <mergeCell ref="D11:F11"/>
    <mergeCell ref="H11:J11"/>
    <mergeCell ref="H52:I52"/>
    <mergeCell ref="B73:C73"/>
    <mergeCell ref="A2:C2"/>
    <mergeCell ref="A3:C3"/>
    <mergeCell ref="D8:G8"/>
    <mergeCell ref="D9:G9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dcterms:created xsi:type="dcterms:W3CDTF">2016-05-30T12:09:40Z</dcterms:created>
  <dcterms:modified xsi:type="dcterms:W3CDTF">2016-05-30T12:10:11Z</dcterms:modified>
  <cp:category/>
  <cp:version/>
  <cp:contentType/>
  <cp:contentStatus/>
</cp:coreProperties>
</file>